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Ark1" sheetId="1" r:id="rId1"/>
    <sheet name="Grafisk fremstilling" sheetId="2" r:id="rId2"/>
  </sheets>
  <definedNames>
    <definedName name="_xlnm.Print_Area" localSheetId="0">'Ark1'!$A$5:$S$22</definedName>
  </definedNames>
  <calcPr fullCalcOnLoad="1"/>
</workbook>
</file>

<file path=xl/sharedStrings.xml><?xml version="1.0" encoding="utf-8"?>
<sst xmlns="http://schemas.openxmlformats.org/spreadsheetml/2006/main" count="19" uniqueCount="19">
  <si>
    <t>1. kvartal</t>
  </si>
  <si>
    <t>2. kvartal</t>
  </si>
  <si>
    <t>3. kvartal</t>
  </si>
  <si>
    <t>4. kvartal</t>
  </si>
  <si>
    <t>Kvartal / År</t>
  </si>
  <si>
    <t>2003</t>
  </si>
  <si>
    <t>2013</t>
  </si>
  <si>
    <t xml:space="preserve">(tall i tusen) </t>
  </si>
  <si>
    <t>Total kjedene</t>
  </si>
  <si>
    <t>Omsetning pr kvartal sportsbransjen</t>
  </si>
  <si>
    <t>Endring</t>
  </si>
  <si>
    <t>2016</t>
  </si>
  <si>
    <t>2017</t>
  </si>
  <si>
    <t>2018</t>
  </si>
  <si>
    <t>2019</t>
  </si>
  <si>
    <t>2020</t>
  </si>
  <si>
    <t>2021</t>
  </si>
  <si>
    <t>1. halvår</t>
  </si>
  <si>
    <t>2. halvår</t>
  </si>
</sst>
</file>

<file path=xl/styles.xml><?xml version="1.0" encoding="utf-8"?>
<styleSheet xmlns="http://schemas.openxmlformats.org/spreadsheetml/2006/main">
  <numFmts count="2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(* #,##0_);_(* \(#,##0\);_(* &quot;-&quot;_);_(@_)"/>
    <numFmt numFmtId="173" formatCode="_(* #,##0.00_);_(* \(#,##0.00\);_(* &quot;-&quot;??_);_(@_)"/>
    <numFmt numFmtId="174" formatCode="_(&quot;kr&quot;\ * #,##0_);_(&quot;kr&quot;\ * \(#,##0\);_(&quot;kr&quot;\ * &quot;-&quot;_);_(@_)"/>
    <numFmt numFmtId="175" formatCode="_(&quot;kr&quot;\ * #,##0.00_);_(&quot;kr&quot;\ * \(#,##0.00\);_(&quot;kr&quot;\ * &quot;-&quot;??_);_(@_)"/>
    <numFmt numFmtId="176" formatCode="#,##0.000"/>
    <numFmt numFmtId="177" formatCode="0.0\ %"/>
    <numFmt numFmtId="178" formatCode="#\ 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Calibri"/>
      <family val="0"/>
    </font>
    <font>
      <sz val="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.5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3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2" fontId="0" fillId="0" borderId="0" applyFont="0" applyFill="0" applyBorder="0" applyAlignment="0" applyProtection="0"/>
    <xf numFmtId="0" fontId="43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176" fontId="2" fillId="2" borderId="10" xfId="0" applyNumberFormat="1" applyFont="1" applyFill="1" applyBorder="1" applyAlignment="1">
      <alignment/>
    </xf>
    <xf numFmtId="176" fontId="2" fillId="2" borderId="11" xfId="0" applyNumberFormat="1" applyFont="1" applyFill="1" applyBorder="1" applyAlignment="1">
      <alignment/>
    </xf>
    <xf numFmtId="176" fontId="2" fillId="2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49" fontId="2" fillId="2" borderId="15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2" borderId="15" xfId="0" applyFont="1" applyFill="1" applyBorder="1" applyAlignment="1">
      <alignment/>
    </xf>
    <xf numFmtId="176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49" fontId="2" fillId="2" borderId="17" xfId="0" applyNumberFormat="1" applyFont="1" applyFill="1" applyBorder="1" applyAlignment="1">
      <alignment horizontal="center"/>
    </xf>
    <xf numFmtId="10" fontId="0" fillId="0" borderId="17" xfId="0" applyNumberFormat="1" applyBorder="1" applyAlignment="1">
      <alignment/>
    </xf>
    <xf numFmtId="176" fontId="0" fillId="0" borderId="0" xfId="0" applyNumberFormat="1" applyAlignment="1">
      <alignment/>
    </xf>
    <xf numFmtId="49" fontId="2" fillId="2" borderId="12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>
      <alignment/>
    </xf>
    <xf numFmtId="176" fontId="0" fillId="0" borderId="12" xfId="0" applyNumberForma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76" fontId="0" fillId="33" borderId="0" xfId="0" applyNumberFormat="1" applyFill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Omsetning pr kvartal sportskjedene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4125"/>
          <c:w val="0.89475"/>
          <c:h val="0.83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Ark1!$A$7</c:f>
              <c:strCache>
                <c:ptCount val="1"/>
                <c:pt idx="0">
                  <c:v>1. kvartal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Ark1!$B$6:$R$6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Ark1!$B$7:$R$7</c:f>
              <c:numCache>
                <c:ptCount val="6"/>
                <c:pt idx="0">
                  <c:v>3148.703</c:v>
                </c:pt>
                <c:pt idx="1">
                  <c:v>2960.422</c:v>
                </c:pt>
                <c:pt idx="2">
                  <c:v>3274.027</c:v>
                </c:pt>
                <c:pt idx="3">
                  <c:v>2967.755</c:v>
                </c:pt>
                <c:pt idx="4">
                  <c:v>2652.562</c:v>
                </c:pt>
                <c:pt idx="5">
                  <c:v>3314.9046628804</c:v>
                </c:pt>
              </c:numCache>
            </c:numRef>
          </c:val>
        </c:ser>
        <c:ser>
          <c:idx val="2"/>
          <c:order val="1"/>
          <c:tx>
            <c:strRef>
              <c:f>Ark1!$A$8</c:f>
              <c:strCache>
                <c:ptCount val="1"/>
                <c:pt idx="0">
                  <c:v>2. kvartal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Ark1!$B$6:$R$6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Ark1!$B$8:$R$8</c:f>
              <c:numCache>
                <c:ptCount val="6"/>
                <c:pt idx="0">
                  <c:v>3104.679</c:v>
                </c:pt>
                <c:pt idx="1">
                  <c:v>3147.038</c:v>
                </c:pt>
                <c:pt idx="2">
                  <c:v>3245.76</c:v>
                </c:pt>
                <c:pt idx="3">
                  <c:v>3187.896</c:v>
                </c:pt>
                <c:pt idx="4">
                  <c:v>3755.932</c:v>
                </c:pt>
                <c:pt idx="5">
                  <c:v>3608.466</c:v>
                </c:pt>
              </c:numCache>
            </c:numRef>
          </c:val>
        </c:ser>
        <c:ser>
          <c:idx val="3"/>
          <c:order val="2"/>
          <c:tx>
            <c:strRef>
              <c:f>Ark1!$A$9</c:f>
              <c:strCache>
                <c:ptCount val="1"/>
                <c:pt idx="0">
                  <c:v>3. kvartal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Ark1!$B$6:$R$6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Ark1!$B$9:$R$9</c:f>
              <c:numCache>
                <c:ptCount val="6"/>
                <c:pt idx="0">
                  <c:v>3389.521</c:v>
                </c:pt>
                <c:pt idx="1">
                  <c:v>3525.307</c:v>
                </c:pt>
                <c:pt idx="2">
                  <c:v>3597.85</c:v>
                </c:pt>
                <c:pt idx="3">
                  <c:v>3454.523</c:v>
                </c:pt>
                <c:pt idx="4">
                  <c:v>3990.385</c:v>
                </c:pt>
              </c:numCache>
            </c:numRef>
          </c:val>
        </c:ser>
        <c:ser>
          <c:idx val="4"/>
          <c:order val="3"/>
          <c:tx>
            <c:strRef>
              <c:f>Ark1!$A$10</c:f>
              <c:strCache>
                <c:ptCount val="1"/>
                <c:pt idx="0">
                  <c:v>4. kvartal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Ark1!$B$6:$R$6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Ark1!$B$10:$R$10</c:f>
              <c:numCache>
                <c:ptCount val="6"/>
                <c:pt idx="0">
                  <c:v>3953.2</c:v>
                </c:pt>
                <c:pt idx="1">
                  <c:v>4115.166</c:v>
                </c:pt>
                <c:pt idx="2">
                  <c:v>4100.255</c:v>
                </c:pt>
                <c:pt idx="3">
                  <c:v>3806.371</c:v>
                </c:pt>
                <c:pt idx="4">
                  <c:v>3963.984</c:v>
                </c:pt>
              </c:numCache>
            </c:numRef>
          </c:val>
        </c:ser>
        <c:axId val="66722151"/>
        <c:axId val="63628448"/>
      </c:bar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28448"/>
        <c:crosses val="autoZero"/>
        <c:auto val="1"/>
        <c:lblOffset val="100"/>
        <c:tickLblSkip val="1"/>
        <c:noMultiLvlLbl val="0"/>
      </c:catAx>
      <c:valAx>
        <c:axId val="63628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22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4"/>
          <c:y val="0.3975"/>
          <c:w val="0.05325"/>
          <c:h val="0.1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Omsetning sportskjedene 1. halvår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1275"/>
          <c:w val="0.91875"/>
          <c:h val="0.89075"/>
        </c:manualLayout>
      </c:layout>
      <c:barChart>
        <c:barDir val="col"/>
        <c:grouping val="stacked"/>
        <c:varyColors val="0"/>
        <c:ser>
          <c:idx val="0"/>
          <c:order val="0"/>
          <c:tx>
            <c:v>1 halvår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Ark1!$C$6:$R$6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Ark1!$M$14:$R$14</c:f>
              <c:numCache>
                <c:ptCount val="6"/>
                <c:pt idx="0">
                  <c:v>6253.382</c:v>
                </c:pt>
                <c:pt idx="1">
                  <c:v>6107.46</c:v>
                </c:pt>
                <c:pt idx="2">
                  <c:v>6519.787</c:v>
                </c:pt>
                <c:pt idx="3">
                  <c:v>6155.651</c:v>
                </c:pt>
                <c:pt idx="4">
                  <c:v>6408.494</c:v>
                </c:pt>
                <c:pt idx="5">
                  <c:v>6923.370662880399</c:v>
                </c:pt>
              </c:numCache>
            </c:numRef>
          </c:val>
        </c:ser>
        <c:overlap val="100"/>
        <c:axId val="35785121"/>
        <c:axId val="53630634"/>
      </c:barChart>
      <c:catAx>
        <c:axId val="35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30634"/>
        <c:crosses val="autoZero"/>
        <c:auto val="1"/>
        <c:lblOffset val="100"/>
        <c:tickLblSkip val="1"/>
        <c:noMultiLvlLbl val="0"/>
      </c:catAx>
      <c:valAx>
        <c:axId val="53630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5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65"/>
          <c:y val="0.53675"/>
          <c:w val="0.048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Omsetning pr år sportskjedene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75"/>
          <c:y val="0.128"/>
          <c:w val="0.838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Ark1!$A$11</c:f>
              <c:strCache>
                <c:ptCount val="1"/>
                <c:pt idx="0">
                  <c:v>Total kjedene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Ark1!$C$6:$R$6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Ark1!$C$11:$R$11</c:f>
              <c:numCache>
                <c:ptCount val="6"/>
                <c:pt idx="0">
                  <c:v>13596.103</c:v>
                </c:pt>
                <c:pt idx="1">
                  <c:v>13747.933</c:v>
                </c:pt>
                <c:pt idx="2">
                  <c:v>14217.892</c:v>
                </c:pt>
                <c:pt idx="3">
                  <c:v>13416.544999999998</c:v>
                </c:pt>
                <c:pt idx="4">
                  <c:v>14362.863000000001</c:v>
                </c:pt>
                <c:pt idx="5">
                  <c:v>6923.370662880399</c:v>
                </c:pt>
              </c:numCache>
            </c:numRef>
          </c:val>
        </c:ser>
        <c:axId val="12913659"/>
        <c:axId val="49114068"/>
      </c:barChart>
      <c:catAx>
        <c:axId val="1291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14068"/>
        <c:crosses val="autoZero"/>
        <c:auto val="1"/>
        <c:lblOffset val="100"/>
        <c:tickLblSkip val="1"/>
        <c:noMultiLvlLbl val="0"/>
      </c:catAx>
      <c:valAx>
        <c:axId val="49114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13659"/>
        <c:crossesAt val="1"/>
        <c:crossBetween val="between"/>
        <c:dispUnits/>
      </c:valAx>
      <c:spPr>
        <a:solidFill>
          <a:srgbClr val="C4E8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25"/>
          <c:y val="0.53025"/>
          <c:w val="0.086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Omsetning sportskjedene 2. halvår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4925"/>
          <c:y val="0.0705"/>
          <c:w val="0.964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tx>
            <c:v>2. halvår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Ark1!$C$6:$R$6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Ark1!$M$15:$R$15</c:f>
              <c:numCache>
                <c:ptCount val="6"/>
                <c:pt idx="0">
                  <c:v>7342.721</c:v>
                </c:pt>
                <c:pt idx="1">
                  <c:v>7640.473</c:v>
                </c:pt>
                <c:pt idx="2">
                  <c:v>7698.105</c:v>
                </c:pt>
                <c:pt idx="3">
                  <c:v>7260.894</c:v>
                </c:pt>
                <c:pt idx="4">
                  <c:v>7954.369000000001</c:v>
                </c:pt>
                <c:pt idx="5">
                  <c:v>0</c:v>
                </c:pt>
              </c:numCache>
            </c:numRef>
          </c:val>
        </c:ser>
        <c:axId val="39373429"/>
        <c:axId val="18816542"/>
      </c:bar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16542"/>
        <c:crosses val="autoZero"/>
        <c:auto val="1"/>
        <c:lblOffset val="100"/>
        <c:tickLblSkip val="1"/>
        <c:noMultiLvlLbl val="0"/>
      </c:catAx>
      <c:valAx>
        <c:axId val="188165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73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52125"/>
          <c:w val="0.0587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11</xdr:col>
      <xdr:colOff>438150</xdr:colOff>
      <xdr:row>20</xdr:row>
      <xdr:rowOff>95250</xdr:rowOff>
    </xdr:to>
    <xdr:graphicFrame>
      <xdr:nvGraphicFramePr>
        <xdr:cNvPr id="1" name="Diagram 5"/>
        <xdr:cNvGraphicFramePr/>
      </xdr:nvGraphicFramePr>
      <xdr:xfrm>
        <a:off x="0" y="19050"/>
        <a:ext cx="71437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76200</xdr:rowOff>
    </xdr:from>
    <xdr:to>
      <xdr:col>11</xdr:col>
      <xdr:colOff>409575</xdr:colOff>
      <xdr:row>43</xdr:row>
      <xdr:rowOff>47625</xdr:rowOff>
    </xdr:to>
    <xdr:graphicFrame>
      <xdr:nvGraphicFramePr>
        <xdr:cNvPr id="2" name="Diagram 6"/>
        <xdr:cNvGraphicFramePr/>
      </xdr:nvGraphicFramePr>
      <xdr:xfrm>
        <a:off x="9525" y="3476625"/>
        <a:ext cx="71056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28575</xdr:colOff>
      <xdr:row>0</xdr:row>
      <xdr:rowOff>38100</xdr:rowOff>
    </xdr:from>
    <xdr:to>
      <xdr:col>22</xdr:col>
      <xdr:colOff>333375</xdr:colOff>
      <xdr:row>20</xdr:row>
      <xdr:rowOff>95250</xdr:rowOff>
    </xdr:to>
    <xdr:graphicFrame>
      <xdr:nvGraphicFramePr>
        <xdr:cNvPr id="3" name="Diagram 8"/>
        <xdr:cNvGraphicFramePr/>
      </xdr:nvGraphicFramePr>
      <xdr:xfrm>
        <a:off x="7953375" y="38100"/>
        <a:ext cx="579120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561975</xdr:colOff>
      <xdr:row>21</xdr:row>
      <xdr:rowOff>85725</xdr:rowOff>
    </xdr:from>
    <xdr:to>
      <xdr:col>22</xdr:col>
      <xdr:colOff>304800</xdr:colOff>
      <xdr:row>43</xdr:row>
      <xdr:rowOff>47625</xdr:rowOff>
    </xdr:to>
    <xdr:graphicFrame>
      <xdr:nvGraphicFramePr>
        <xdr:cNvPr id="4" name="Diagram 5"/>
        <xdr:cNvGraphicFramePr/>
      </xdr:nvGraphicFramePr>
      <xdr:xfrm>
        <a:off x="7877175" y="3486150"/>
        <a:ext cx="5838825" cy="3524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zoomScaleSheetLayoutView="115" workbookViewId="0" topLeftCell="A1">
      <selection activeCell="V23" sqref="V23"/>
    </sheetView>
  </sheetViews>
  <sheetFormatPr defaultColWidth="11.421875" defaultRowHeight="12.75"/>
  <cols>
    <col min="1" max="1" width="17.421875" style="0" customWidth="1"/>
    <col min="2" max="2" width="0" style="0" hidden="1" customWidth="1"/>
    <col min="3" max="6" width="11.57421875" style="0" hidden="1" customWidth="1"/>
    <col min="7" max="7" width="10.8515625" style="0" hidden="1" customWidth="1"/>
    <col min="8" max="8" width="12.7109375" style="0" hidden="1" customWidth="1"/>
    <col min="9" max="9" width="12.7109375" style="2" hidden="1" customWidth="1"/>
    <col min="10" max="12" width="12.7109375" style="0" hidden="1" customWidth="1"/>
    <col min="13" max="18" width="12.7109375" style="0" customWidth="1"/>
    <col min="19" max="19" width="11.8515625" style="0" bestFit="1" customWidth="1"/>
    <col min="20" max="16384" width="9.140625" style="0" customWidth="1"/>
  </cols>
  <sheetData>
    <row r="1" ht="20.25">
      <c r="A1" s="15" t="s">
        <v>9</v>
      </c>
    </row>
    <row r="4" ht="13.5" thickBot="1"/>
    <row r="5" spans="1:19" ht="12.75">
      <c r="A5" s="16" t="s">
        <v>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22"/>
    </row>
    <row r="6" spans="1:19" s="3" customFormat="1" ht="12.75">
      <c r="A6" s="18" t="s">
        <v>4</v>
      </c>
      <c r="B6" s="9" t="s">
        <v>5</v>
      </c>
      <c r="C6" s="9">
        <v>2004</v>
      </c>
      <c r="D6" s="9">
        <v>2005</v>
      </c>
      <c r="E6" s="9">
        <v>2006</v>
      </c>
      <c r="F6" s="9">
        <v>2007</v>
      </c>
      <c r="G6" s="9">
        <v>2008</v>
      </c>
      <c r="H6" s="10">
        <v>2009</v>
      </c>
      <c r="I6" s="9">
        <v>2010</v>
      </c>
      <c r="J6" s="9">
        <v>2011</v>
      </c>
      <c r="K6" s="10">
        <v>2012</v>
      </c>
      <c r="L6" s="9" t="s">
        <v>6</v>
      </c>
      <c r="M6" s="10" t="s">
        <v>11</v>
      </c>
      <c r="N6" s="10" t="s">
        <v>12</v>
      </c>
      <c r="O6" s="26" t="s">
        <v>13</v>
      </c>
      <c r="P6" s="26" t="s">
        <v>14</v>
      </c>
      <c r="Q6" s="26" t="s">
        <v>15</v>
      </c>
      <c r="R6" s="26" t="s">
        <v>16</v>
      </c>
      <c r="S6" s="23" t="s">
        <v>10</v>
      </c>
    </row>
    <row r="7" spans="1:20" ht="12.75">
      <c r="A7" s="19" t="s">
        <v>0</v>
      </c>
      <c r="B7" s="1"/>
      <c r="C7" s="4">
        <v>1570.93</v>
      </c>
      <c r="D7" s="5">
        <v>1481.7</v>
      </c>
      <c r="E7" s="5">
        <v>1739.6</v>
      </c>
      <c r="F7" s="5">
        <v>1934</v>
      </c>
      <c r="G7" s="5">
        <v>2026.65</v>
      </c>
      <c r="H7" s="6">
        <v>2248.125</v>
      </c>
      <c r="I7" s="4">
        <v>2589.09</v>
      </c>
      <c r="J7" s="4">
        <v>2487.748</v>
      </c>
      <c r="K7" s="6">
        <v>2636.716</v>
      </c>
      <c r="L7" s="4">
        <v>2703.456</v>
      </c>
      <c r="M7" s="6">
        <v>3148.703</v>
      </c>
      <c r="N7" s="6">
        <v>2960.422</v>
      </c>
      <c r="O7" s="27">
        <v>3274.027</v>
      </c>
      <c r="P7" s="27">
        <v>2967.755</v>
      </c>
      <c r="Q7" s="27">
        <v>2652.562</v>
      </c>
      <c r="R7" s="27">
        <v>3314.9046628804</v>
      </c>
      <c r="S7" s="24">
        <f>(R7-Q7)/Q7</f>
        <v>0.24969922018048965</v>
      </c>
      <c r="T7" s="25"/>
    </row>
    <row r="8" spans="1:19" ht="12.75">
      <c r="A8" s="19" t="s">
        <v>1</v>
      </c>
      <c r="B8" s="1"/>
      <c r="C8" s="7">
        <v>1422.02</v>
      </c>
      <c r="D8" s="5">
        <v>1468.2</v>
      </c>
      <c r="E8" s="5">
        <v>1606.8</v>
      </c>
      <c r="F8" s="5">
        <v>1788.4</v>
      </c>
      <c r="G8" s="5">
        <v>1937.013</v>
      </c>
      <c r="H8" s="8">
        <v>2151.699</v>
      </c>
      <c r="I8" s="7">
        <v>2154.539</v>
      </c>
      <c r="J8" s="5">
        <v>2400.137</v>
      </c>
      <c r="K8" s="21">
        <v>2344.525</v>
      </c>
      <c r="L8" s="5">
        <v>2609.179</v>
      </c>
      <c r="M8" s="21">
        <v>3104.679</v>
      </c>
      <c r="N8" s="21">
        <v>3147.038</v>
      </c>
      <c r="O8" s="28">
        <v>3245.76</v>
      </c>
      <c r="P8" s="28">
        <v>3187.896</v>
      </c>
      <c r="Q8" s="28">
        <v>3755.932</v>
      </c>
      <c r="R8" s="28">
        <v>3608.466</v>
      </c>
      <c r="S8" s="24">
        <f>(R8-Q8)/Q8</f>
        <v>-0.03926215916582087</v>
      </c>
    </row>
    <row r="9" spans="1:19" ht="12.75">
      <c r="A9" s="19" t="s">
        <v>2</v>
      </c>
      <c r="B9" s="1"/>
      <c r="C9" s="7">
        <v>1502.42</v>
      </c>
      <c r="D9" s="5">
        <v>1589.8</v>
      </c>
      <c r="E9" s="5">
        <v>1731.4</v>
      </c>
      <c r="F9" s="5">
        <v>2022.2</v>
      </c>
      <c r="G9" s="5">
        <v>2158.761</v>
      </c>
      <c r="H9" s="8">
        <v>2312.711</v>
      </c>
      <c r="I9" s="7">
        <v>2425.999</v>
      </c>
      <c r="J9" s="5">
        <v>2581.774</v>
      </c>
      <c r="K9" s="21">
        <v>2637.05</v>
      </c>
      <c r="L9" s="5">
        <v>2761.309</v>
      </c>
      <c r="M9" s="21">
        <v>3389.521</v>
      </c>
      <c r="N9" s="21">
        <v>3525.307</v>
      </c>
      <c r="O9" s="28">
        <v>3597.85</v>
      </c>
      <c r="P9" s="28">
        <v>3454.523</v>
      </c>
      <c r="Q9" s="28">
        <v>3990.385</v>
      </c>
      <c r="R9" s="28"/>
      <c r="S9" s="24"/>
    </row>
    <row r="10" spans="1:19" ht="12.75">
      <c r="A10" s="19" t="s">
        <v>3</v>
      </c>
      <c r="B10" s="1"/>
      <c r="C10" s="7">
        <v>1819.72</v>
      </c>
      <c r="D10" s="5">
        <v>1927</v>
      </c>
      <c r="E10" s="5">
        <v>2062.04</v>
      </c>
      <c r="F10" s="5">
        <v>2323.5</v>
      </c>
      <c r="G10" s="5">
        <v>2565.193</v>
      </c>
      <c r="H10" s="8">
        <v>2810.837</v>
      </c>
      <c r="I10" s="7">
        <v>3287.173</v>
      </c>
      <c r="J10" s="5">
        <v>2967.734</v>
      </c>
      <c r="K10" s="21">
        <v>3054.005</v>
      </c>
      <c r="L10" s="5">
        <v>3275.666</v>
      </c>
      <c r="M10" s="21">
        <v>3953.2</v>
      </c>
      <c r="N10" s="21">
        <f>116.521+3998.645</f>
        <v>4115.166</v>
      </c>
      <c r="O10" s="28">
        <f>4004.57+79.311-0.369+16.743</f>
        <v>4100.255</v>
      </c>
      <c r="P10" s="28">
        <v>3806.371</v>
      </c>
      <c r="Q10" s="28">
        <v>3963.984</v>
      </c>
      <c r="R10" s="28"/>
      <c r="S10" s="24"/>
    </row>
    <row r="11" spans="1:21" ht="12.75">
      <c r="A11" s="20" t="s">
        <v>8</v>
      </c>
      <c r="B11" s="11"/>
      <c r="C11" s="12">
        <v>6315</v>
      </c>
      <c r="D11" s="12">
        <f>D10+D9+D8+D7</f>
        <v>6466.7</v>
      </c>
      <c r="E11" s="12">
        <f>E10+E9+E8+E7</f>
        <v>7139.84</v>
      </c>
      <c r="F11" s="12">
        <f>F10+F9+F8+F7</f>
        <v>8068.1</v>
      </c>
      <c r="G11" s="12">
        <f>G10+G9+G8+G7</f>
        <v>8687.617</v>
      </c>
      <c r="H11" s="13">
        <f>SUM(H7:H10)</f>
        <v>9523.372</v>
      </c>
      <c r="I11" s="14">
        <f>SUM(I7:I10)</f>
        <v>10456.801</v>
      </c>
      <c r="J11" s="14">
        <f>SUM(J7:J10)</f>
        <v>10437.393</v>
      </c>
      <c r="K11" s="14">
        <f>SUM(K7:K10)</f>
        <v>10672.296</v>
      </c>
      <c r="L11" s="12">
        <f>SUM(L7:L10)</f>
        <v>11349.61</v>
      </c>
      <c r="M11" s="13">
        <f aca="true" t="shared" si="0" ref="M11:R11">SUM(M7:M10)</f>
        <v>13596.103</v>
      </c>
      <c r="N11" s="13">
        <f t="shared" si="0"/>
        <v>13747.933</v>
      </c>
      <c r="O11" s="13">
        <f t="shared" si="0"/>
        <v>14217.892</v>
      </c>
      <c r="P11" s="13">
        <f t="shared" si="0"/>
        <v>13416.544999999998</v>
      </c>
      <c r="Q11" s="13">
        <f t="shared" si="0"/>
        <v>14362.863000000001</v>
      </c>
      <c r="R11" s="13">
        <f t="shared" si="0"/>
        <v>6923.370662880399</v>
      </c>
      <c r="S11" s="24"/>
      <c r="U11" s="25"/>
    </row>
    <row r="14" spans="1:18" ht="12.75">
      <c r="A14" s="29" t="s">
        <v>17</v>
      </c>
      <c r="B14" s="29"/>
      <c r="C14" s="29"/>
      <c r="D14" s="29"/>
      <c r="E14" s="29"/>
      <c r="F14" s="29"/>
      <c r="G14" s="29"/>
      <c r="H14" s="29"/>
      <c r="I14" s="30"/>
      <c r="J14" s="29"/>
      <c r="K14" s="29"/>
      <c r="L14" s="29"/>
      <c r="M14" s="31">
        <f aca="true" t="shared" si="1" ref="M14:R14">SUM(M7:M8)</f>
        <v>6253.382</v>
      </c>
      <c r="N14" s="31">
        <f t="shared" si="1"/>
        <v>6107.46</v>
      </c>
      <c r="O14" s="31">
        <f t="shared" si="1"/>
        <v>6519.787</v>
      </c>
      <c r="P14" s="31">
        <f t="shared" si="1"/>
        <v>6155.651</v>
      </c>
      <c r="Q14" s="31">
        <f t="shared" si="1"/>
        <v>6408.494</v>
      </c>
      <c r="R14" s="31">
        <f t="shared" si="1"/>
        <v>6923.370662880399</v>
      </c>
    </row>
    <row r="15" spans="1:18" ht="12.75">
      <c r="A15" s="29" t="s">
        <v>18</v>
      </c>
      <c r="B15" s="29"/>
      <c r="C15" s="29"/>
      <c r="D15" s="29"/>
      <c r="E15" s="29"/>
      <c r="F15" s="29"/>
      <c r="G15" s="29"/>
      <c r="H15" s="29"/>
      <c r="I15" s="30"/>
      <c r="J15" s="29"/>
      <c r="K15" s="29"/>
      <c r="L15" s="29"/>
      <c r="M15" s="31">
        <f aca="true" t="shared" si="2" ref="M15:R15">SUM(M9:M10)</f>
        <v>7342.721</v>
      </c>
      <c r="N15" s="31">
        <f t="shared" si="2"/>
        <v>7640.473</v>
      </c>
      <c r="O15" s="31">
        <f t="shared" si="2"/>
        <v>7698.105</v>
      </c>
      <c r="P15" s="31">
        <f t="shared" si="2"/>
        <v>7260.894</v>
      </c>
      <c r="Q15" s="31">
        <f t="shared" si="2"/>
        <v>7954.369000000001</v>
      </c>
      <c r="R15" s="31">
        <f t="shared" si="2"/>
        <v>0</v>
      </c>
    </row>
    <row r="16" spans="12:18" ht="12.75">
      <c r="L16" s="2"/>
      <c r="M16" s="2"/>
      <c r="N16" s="2"/>
      <c r="O16" s="2"/>
      <c r="P16" s="2"/>
      <c r="Q16" s="2"/>
      <c r="R16" s="2"/>
    </row>
    <row r="17" spans="12:18" ht="12.75">
      <c r="L17" s="2"/>
      <c r="M17" s="2"/>
      <c r="N17" s="2"/>
      <c r="O17" s="2"/>
      <c r="P17" s="2"/>
      <c r="Q17" s="2"/>
      <c r="R17" s="2"/>
    </row>
    <row r="18" spans="12:18" ht="12.75">
      <c r="L18" s="2"/>
      <c r="M18" s="2"/>
      <c r="N18" s="2"/>
      <c r="O18" s="2"/>
      <c r="P18" s="2"/>
      <c r="Q18" s="2"/>
      <c r="R18" s="2"/>
    </row>
    <row r="19" spans="12:18" ht="12.75">
      <c r="L19" s="2"/>
      <c r="M19" s="2"/>
      <c r="N19" s="2"/>
      <c r="O19" s="2"/>
      <c r="P19" s="2"/>
      <c r="Q19" s="2"/>
      <c r="R19" s="2"/>
    </row>
    <row r="20" spans="12:18" ht="12.75">
      <c r="L20" s="2"/>
      <c r="M20" s="2"/>
      <c r="N20" s="2"/>
      <c r="O20" s="2"/>
      <c r="P20" s="2"/>
      <c r="Q20" s="2"/>
      <c r="R20" s="2"/>
    </row>
    <row r="21" spans="12:18" ht="12.75">
      <c r="L21" s="2"/>
      <c r="M21" s="2"/>
      <c r="N21" s="2"/>
      <c r="O21" s="2"/>
      <c r="P21" s="2"/>
      <c r="Q21" s="2"/>
      <c r="R21" s="2"/>
    </row>
    <row r="22" spans="12:18" ht="12.75">
      <c r="L22" s="2"/>
      <c r="M22" s="2"/>
      <c r="N22" s="2"/>
      <c r="O22" s="2"/>
      <c r="P22" s="2"/>
      <c r="Q22" s="2"/>
      <c r="R22" s="2"/>
    </row>
    <row r="23" spans="12:18" ht="12.75">
      <c r="L23" s="2"/>
      <c r="M23" s="2"/>
      <c r="N23" s="2"/>
      <c r="O23" s="2"/>
      <c r="P23" s="2"/>
      <c r="Q23" s="2"/>
      <c r="R23" s="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E49" sqref="E49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Norspo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Petter Bratlie</dc:creator>
  <cp:keywords/>
  <dc:description/>
  <cp:lastModifiedBy>Trond Evald Hansen</cp:lastModifiedBy>
  <cp:lastPrinted>2016-02-10T08:51:53Z</cp:lastPrinted>
  <dcterms:created xsi:type="dcterms:W3CDTF">2002-12-16T10:56:14Z</dcterms:created>
  <dcterms:modified xsi:type="dcterms:W3CDTF">2021-08-16T14:20:55Z</dcterms:modified>
  <cp:category/>
  <cp:version/>
  <cp:contentType/>
  <cp:contentStatus/>
</cp:coreProperties>
</file>